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9" i="1"/>
  <c r="D54"/>
  <c r="B61"/>
  <c r="B53"/>
  <c r="B24"/>
  <c r="B54" s="1"/>
  <c r="B37"/>
  <c r="B60" s="1"/>
  <c r="B43"/>
  <c r="B59" s="1"/>
  <c r="B51"/>
  <c r="B17"/>
  <c r="B58" s="1"/>
  <c r="B26"/>
  <c r="B31" s="1"/>
  <c r="B62" s="1"/>
  <c r="B63" l="1"/>
  <c r="B55"/>
  <c r="B56"/>
</calcChain>
</file>

<file path=xl/sharedStrings.xml><?xml version="1.0" encoding="utf-8"?>
<sst xmlns="http://schemas.openxmlformats.org/spreadsheetml/2006/main" count="63" uniqueCount="57">
  <si>
    <t>Информация по РЭУ</t>
  </si>
  <si>
    <t>гп КЛИН</t>
  </si>
  <si>
    <t xml:space="preserve">Бирево </t>
  </si>
  <si>
    <t>Захарово</t>
  </si>
  <si>
    <t>Спас-Заулок</t>
  </si>
  <si>
    <t>п. 31-го октября</t>
  </si>
  <si>
    <t>мкрн. Майданово</t>
  </si>
  <si>
    <t>ЖХ Акуловская Слобода</t>
  </si>
  <si>
    <t>ЖХ Решетниково</t>
  </si>
  <si>
    <t>РЭУ Воздвиженское</t>
  </si>
  <si>
    <t>РЭУ Шевляково</t>
  </si>
  <si>
    <t>РЭУ Зубово</t>
  </si>
  <si>
    <t>РЭУ Слобода</t>
  </si>
  <si>
    <t>Общая площадь, м2</t>
  </si>
  <si>
    <t>Волоколамское шоссе</t>
  </si>
  <si>
    <t>Степанцево</t>
  </si>
  <si>
    <t>Воздвиженское</t>
  </si>
  <si>
    <t>Некрасино</t>
  </si>
  <si>
    <t>Васильково</t>
  </si>
  <si>
    <t>Выголь</t>
  </si>
  <si>
    <t>Слобода</t>
  </si>
  <si>
    <t>Терехова</t>
  </si>
  <si>
    <t>Аксеново</t>
  </si>
  <si>
    <t>Борки</t>
  </si>
  <si>
    <t>М.Бощевка</t>
  </si>
  <si>
    <t>Чумичево</t>
  </si>
  <si>
    <t>Раздолье</t>
  </si>
  <si>
    <t>ПМК-8</t>
  </si>
  <si>
    <t>Струбково</t>
  </si>
  <si>
    <t>Новощапово</t>
  </si>
  <si>
    <t>Соголево</t>
  </si>
  <si>
    <t>Зубово+деревни</t>
  </si>
  <si>
    <t>РЭУ "Клинский"</t>
  </si>
  <si>
    <t>Поселок Чайковского</t>
  </si>
  <si>
    <t>Стреглово</t>
  </si>
  <si>
    <t>Давыдково</t>
  </si>
  <si>
    <t>Нагорное</t>
  </si>
  <si>
    <t>Никитское</t>
  </si>
  <si>
    <t>Борозда</t>
  </si>
  <si>
    <t>Мисерево</t>
  </si>
  <si>
    <t>Покровка</t>
  </si>
  <si>
    <t>Решетниково</t>
  </si>
  <si>
    <t>Саньково</t>
  </si>
  <si>
    <t>Туркмен</t>
  </si>
  <si>
    <t>ИТОГО:</t>
  </si>
  <si>
    <t>ИТОГО по управляющей компании</t>
  </si>
  <si>
    <t>ЖХ АТЛАНТ</t>
  </si>
  <si>
    <t>ЖХ РЕШЕТНИКОВО</t>
  </si>
  <si>
    <t>ЖХ ГЕЛИОС</t>
  </si>
  <si>
    <t>КЛИНТЕПЛО</t>
  </si>
  <si>
    <t>Шевляково</t>
  </si>
  <si>
    <t>сп Зубовское</t>
  </si>
  <si>
    <t>сп Воронинское</t>
  </si>
  <si>
    <t>сп Решетниково</t>
  </si>
  <si>
    <t>сп Воздвиженское</t>
  </si>
  <si>
    <t>В разрезе поселений</t>
  </si>
  <si>
    <t>Доля эксплуатирующих организаций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</si>
</sst>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4" fontId="0" fillId="3" borderId="1" xfId="0" applyNumberFormat="1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right"/>
    </xf>
    <xf numFmtId="0" fontId="1" fillId="0" borderId="9" xfId="0" applyFont="1" applyBorder="1"/>
    <xf numFmtId="4" fontId="1" fillId="0" borderId="9" xfId="0" applyNumberFormat="1" applyFont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4" fontId="0" fillId="4" borderId="6" xfId="0" applyNumberFormat="1" applyFill="1" applyBorder="1"/>
    <xf numFmtId="0" fontId="0" fillId="5" borderId="5" xfId="0" applyFill="1" applyBorder="1"/>
    <xf numFmtId="4" fontId="0" fillId="5" borderId="6" xfId="0" applyNumberFormat="1" applyFill="1" applyBorder="1"/>
    <xf numFmtId="0" fontId="0" fillId="5" borderId="7" xfId="0" applyFill="1" applyBorder="1"/>
    <xf numFmtId="4" fontId="0" fillId="5" borderId="8" xfId="0" applyNumberFormat="1" applyFill="1" applyBorder="1"/>
    <xf numFmtId="0" fontId="0" fillId="4" borderId="12" xfId="0" applyFill="1" applyBorder="1"/>
    <xf numFmtId="4" fontId="0" fillId="4" borderId="13" xfId="0" applyNumberFormat="1" applyFill="1" applyBorder="1"/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51</xdr:row>
      <xdr:rowOff>9525</xdr:rowOff>
    </xdr:from>
    <xdr:to>
      <xdr:col>2</xdr:col>
      <xdr:colOff>247650</xdr:colOff>
      <xdr:row>55</xdr:row>
      <xdr:rowOff>171450</xdr:rowOff>
    </xdr:to>
    <xdr:sp macro="" textlink="">
      <xdr:nvSpPr>
        <xdr:cNvPr id="2" name="Правая фигурная скобка 1"/>
        <xdr:cNvSpPr/>
      </xdr:nvSpPr>
      <xdr:spPr>
        <a:xfrm>
          <a:off x="4324350" y="9829800"/>
          <a:ext cx="238125" cy="923925"/>
        </a:xfrm>
        <a:prstGeom prst="rightBrace">
          <a:avLst>
            <a:gd name="adj1" fmla="val 8333"/>
            <a:gd name="adj2" fmla="val 50000"/>
          </a:avLst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</xdr:col>
      <xdr:colOff>38100</xdr:colOff>
      <xdr:row>56</xdr:row>
      <xdr:rowOff>28575</xdr:rowOff>
    </xdr:from>
    <xdr:to>
      <xdr:col>2</xdr:col>
      <xdr:colOff>304800</xdr:colOff>
      <xdr:row>61</xdr:row>
      <xdr:rowOff>47624</xdr:rowOff>
    </xdr:to>
    <xdr:sp macro="" textlink="">
      <xdr:nvSpPr>
        <xdr:cNvPr id="3" name="Правая фигурная скобка 2"/>
        <xdr:cNvSpPr/>
      </xdr:nvSpPr>
      <xdr:spPr>
        <a:xfrm>
          <a:off x="4352925" y="10810875"/>
          <a:ext cx="266700" cy="9715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3"/>
  <sheetViews>
    <sheetView tabSelected="1" topLeftCell="A37" zoomScaleNormal="100" workbookViewId="0">
      <selection activeCell="D62" sqref="D62"/>
    </sheetView>
  </sheetViews>
  <sheetFormatPr defaultRowHeight="15"/>
  <cols>
    <col min="1" max="1" width="43.7109375" customWidth="1"/>
    <col min="2" max="2" width="21" style="5" customWidth="1"/>
    <col min="4" max="4" width="10" bestFit="1" customWidth="1"/>
  </cols>
  <sheetData>
    <row r="1" spans="1:5" ht="18.75">
      <c r="A1" s="7" t="s">
        <v>0</v>
      </c>
      <c r="B1" s="7"/>
      <c r="C1" s="3"/>
      <c r="D1" s="3"/>
      <c r="E1" s="3"/>
    </row>
    <row r="2" spans="1:5" ht="18.75">
      <c r="A2" s="8"/>
      <c r="B2" s="9" t="s">
        <v>13</v>
      </c>
      <c r="D2" s="3"/>
      <c r="E2" s="3"/>
    </row>
    <row r="3" spans="1:5">
      <c r="A3" s="11" t="s">
        <v>1</v>
      </c>
      <c r="B3" s="11"/>
      <c r="C3" s="4"/>
      <c r="D3" s="4"/>
      <c r="E3" s="4"/>
    </row>
    <row r="4" spans="1:5">
      <c r="A4" s="10" t="s">
        <v>5</v>
      </c>
      <c r="B4" s="16">
        <v>89210.16</v>
      </c>
    </row>
    <row r="5" spans="1:5">
      <c r="A5" s="10" t="s">
        <v>6</v>
      </c>
      <c r="B5" s="16">
        <v>30835.460000000003</v>
      </c>
    </row>
    <row r="6" spans="1:5">
      <c r="A6" s="10" t="s">
        <v>7</v>
      </c>
      <c r="B6" s="16">
        <v>24185.25</v>
      </c>
    </row>
    <row r="7" spans="1:5">
      <c r="A7" s="10" t="s">
        <v>14</v>
      </c>
      <c r="B7" s="16">
        <v>22400</v>
      </c>
    </row>
    <row r="8" spans="1:5">
      <c r="A8" s="11" t="s">
        <v>32</v>
      </c>
      <c r="B8" s="11"/>
    </row>
    <row r="9" spans="1:5">
      <c r="A9" s="10" t="s">
        <v>33</v>
      </c>
      <c r="B9" s="9">
        <v>35504.899999999994</v>
      </c>
    </row>
    <row r="10" spans="1:5">
      <c r="A10" s="10" t="s">
        <v>34</v>
      </c>
      <c r="B10" s="9">
        <v>665.6</v>
      </c>
    </row>
    <row r="11" spans="1:5">
      <c r="A11" s="10" t="s">
        <v>35</v>
      </c>
      <c r="B11" s="9">
        <v>804.3</v>
      </c>
    </row>
    <row r="12" spans="1:5">
      <c r="A12" s="10" t="s">
        <v>36</v>
      </c>
      <c r="B12" s="9">
        <v>914.3</v>
      </c>
    </row>
    <row r="13" spans="1:5">
      <c r="A13" s="10" t="s">
        <v>37</v>
      </c>
      <c r="B13" s="9">
        <v>102.4</v>
      </c>
    </row>
    <row r="14" spans="1:5">
      <c r="A14" s="10" t="s">
        <v>39</v>
      </c>
      <c r="B14" s="9">
        <v>738.9</v>
      </c>
    </row>
    <row r="15" spans="1:5">
      <c r="A15" s="10" t="s">
        <v>40</v>
      </c>
      <c r="B15" s="9">
        <v>413.6</v>
      </c>
    </row>
    <row r="16" spans="1:5">
      <c r="A16" s="10" t="s">
        <v>38</v>
      </c>
      <c r="B16" s="9">
        <v>167.2</v>
      </c>
    </row>
    <row r="17" spans="1:5">
      <c r="A17" s="10" t="s">
        <v>44</v>
      </c>
      <c r="B17" s="13">
        <f>SUM(B9:B16)</f>
        <v>39311.199999999997</v>
      </c>
    </row>
    <row r="18" spans="1:5">
      <c r="A18" s="11" t="s">
        <v>8</v>
      </c>
      <c r="B18" s="11"/>
      <c r="C18" s="4"/>
      <c r="D18" s="6"/>
      <c r="E18" s="6"/>
    </row>
    <row r="19" spans="1:5">
      <c r="A19" s="10" t="s">
        <v>2</v>
      </c>
      <c r="B19" s="14">
        <v>6131.3099999999995</v>
      </c>
    </row>
    <row r="20" spans="1:5">
      <c r="A20" s="10" t="s">
        <v>4</v>
      </c>
      <c r="B20" s="14">
        <v>21924</v>
      </c>
    </row>
    <row r="21" spans="1:5">
      <c r="A21" s="10" t="s">
        <v>43</v>
      </c>
      <c r="B21" s="15">
        <v>4800.1099999999997</v>
      </c>
      <c r="C21" s="4"/>
      <c r="D21" s="2"/>
      <c r="E21" s="2"/>
    </row>
    <row r="22" spans="1:5">
      <c r="A22" s="10" t="s">
        <v>42</v>
      </c>
      <c r="B22" s="15">
        <v>2627.7</v>
      </c>
      <c r="C22" s="4"/>
      <c r="D22" s="2"/>
      <c r="E22" s="2"/>
    </row>
    <row r="23" spans="1:5">
      <c r="A23" s="10" t="s">
        <v>41</v>
      </c>
      <c r="B23" s="15">
        <v>57694.7</v>
      </c>
    </row>
    <row r="24" spans="1:5">
      <c r="A24" s="10" t="s">
        <v>44</v>
      </c>
      <c r="B24" s="13">
        <f>SUM(B19:B23)</f>
        <v>93177.819999999992</v>
      </c>
    </row>
    <row r="25" spans="1:5">
      <c r="A25" s="11" t="s">
        <v>9</v>
      </c>
      <c r="B25" s="11"/>
      <c r="C25" s="1"/>
    </row>
    <row r="26" spans="1:5">
      <c r="A26" s="17" t="s">
        <v>16</v>
      </c>
      <c r="B26" s="15">
        <f>29915.5+584.8</f>
        <v>30500.3</v>
      </c>
      <c r="C26" s="2"/>
    </row>
    <row r="27" spans="1:5">
      <c r="A27" s="17" t="s">
        <v>17</v>
      </c>
      <c r="B27" s="15">
        <v>2963.8</v>
      </c>
      <c r="C27" s="2"/>
    </row>
    <row r="28" spans="1:5">
      <c r="A28" s="17" t="s">
        <v>19</v>
      </c>
      <c r="B28" s="15">
        <v>3186.5</v>
      </c>
      <c r="C28" s="2"/>
    </row>
    <row r="29" spans="1:5">
      <c r="A29" s="17" t="s">
        <v>18</v>
      </c>
      <c r="B29" s="15">
        <v>637.79999999999995</v>
      </c>
      <c r="C29" s="2"/>
    </row>
    <row r="30" spans="1:5">
      <c r="A30" s="17" t="s">
        <v>15</v>
      </c>
      <c r="B30" s="15">
        <v>678.59999999999991</v>
      </c>
    </row>
    <row r="31" spans="1:5">
      <c r="A31" s="17" t="s">
        <v>44</v>
      </c>
      <c r="B31" s="12">
        <f>SUM(B26:B30)</f>
        <v>37967</v>
      </c>
    </row>
    <row r="32" spans="1:5">
      <c r="A32" s="11" t="s">
        <v>10</v>
      </c>
      <c r="B32" s="11"/>
      <c r="C32" s="1"/>
    </row>
    <row r="33" spans="1:3">
      <c r="A33" s="17" t="s">
        <v>50</v>
      </c>
      <c r="B33" s="15">
        <v>29678.340000000004</v>
      </c>
      <c r="C33" s="2"/>
    </row>
    <row r="34" spans="1:3">
      <c r="A34" s="17" t="s">
        <v>25</v>
      </c>
      <c r="B34" s="15">
        <v>317.89999999999998</v>
      </c>
      <c r="C34" s="2"/>
    </row>
    <row r="35" spans="1:3">
      <c r="A35" s="17" t="s">
        <v>27</v>
      </c>
      <c r="B35" s="15">
        <v>634.70000000000005</v>
      </c>
      <c r="C35" s="2"/>
    </row>
    <row r="36" spans="1:3">
      <c r="A36" s="17" t="s">
        <v>26</v>
      </c>
      <c r="B36" s="15">
        <v>4946.3999999999996</v>
      </c>
    </row>
    <row r="37" spans="1:3">
      <c r="A37" s="17" t="s">
        <v>44</v>
      </c>
      <c r="B37" s="12">
        <f>SUM(B33:B36)</f>
        <v>35577.340000000004</v>
      </c>
    </row>
    <row r="38" spans="1:3">
      <c r="A38" s="11" t="s">
        <v>11</v>
      </c>
      <c r="B38" s="11"/>
      <c r="C38" s="1"/>
    </row>
    <row r="39" spans="1:3">
      <c r="A39" s="17" t="s">
        <v>31</v>
      </c>
      <c r="B39" s="15">
        <v>23665.300000000003</v>
      </c>
      <c r="C39" s="2"/>
    </row>
    <row r="40" spans="1:3">
      <c r="A40" s="17" t="s">
        <v>28</v>
      </c>
      <c r="B40" s="15">
        <v>8243.4</v>
      </c>
      <c r="C40" s="2"/>
    </row>
    <row r="41" spans="1:3">
      <c r="A41" s="17" t="s">
        <v>29</v>
      </c>
      <c r="B41" s="15">
        <v>13159</v>
      </c>
      <c r="C41" s="2"/>
    </row>
    <row r="42" spans="1:3">
      <c r="A42" s="17" t="s">
        <v>30</v>
      </c>
      <c r="B42" s="15">
        <v>2630.2999999999997</v>
      </c>
      <c r="C42" s="2"/>
    </row>
    <row r="43" spans="1:3">
      <c r="A43" s="17" t="s">
        <v>44</v>
      </c>
      <c r="B43" s="12">
        <f>SUM(B39:B42)</f>
        <v>47698.000000000007</v>
      </c>
      <c r="C43" s="2"/>
    </row>
    <row r="44" spans="1:3">
      <c r="A44" s="11" t="s">
        <v>12</v>
      </c>
      <c r="B44" s="11"/>
      <c r="C44" s="1"/>
    </row>
    <row r="45" spans="1:3">
      <c r="A45" s="17" t="s">
        <v>20</v>
      </c>
      <c r="B45" s="15">
        <v>21073.200000000001</v>
      </c>
      <c r="C45" s="2"/>
    </row>
    <row r="46" spans="1:3">
      <c r="A46" s="17" t="s">
        <v>3</v>
      </c>
      <c r="B46" s="15">
        <v>3554.2000000000007</v>
      </c>
    </row>
    <row r="47" spans="1:3">
      <c r="A47" s="17" t="s">
        <v>21</v>
      </c>
      <c r="B47" s="15">
        <v>552.1</v>
      </c>
      <c r="C47" s="2"/>
    </row>
    <row r="48" spans="1:3">
      <c r="A48" s="17" t="s">
        <v>22</v>
      </c>
      <c r="B48" s="15">
        <v>523.70000000000005</v>
      </c>
      <c r="C48" s="2"/>
    </row>
    <row r="49" spans="1:4">
      <c r="A49" s="17" t="s">
        <v>23</v>
      </c>
      <c r="B49" s="15">
        <v>1158.08</v>
      </c>
    </row>
    <row r="50" spans="1:4">
      <c r="A50" s="17" t="s">
        <v>24</v>
      </c>
      <c r="B50" s="15">
        <v>1196.9000000000001</v>
      </c>
    </row>
    <row r="51" spans="1:4" ht="15.75" thickBot="1">
      <c r="A51" s="18" t="s">
        <v>44</v>
      </c>
      <c r="B51" s="19">
        <f>SUM(B45:B50)</f>
        <v>28058.18</v>
      </c>
    </row>
    <row r="52" spans="1:4">
      <c r="A52" s="22" t="s">
        <v>56</v>
      </c>
      <c r="B52" s="23"/>
    </row>
    <row r="53" spans="1:4">
      <c r="A53" s="24" t="s">
        <v>46</v>
      </c>
      <c r="B53" s="25">
        <f>B4+B5</f>
        <v>120045.62000000001</v>
      </c>
    </row>
    <row r="54" spans="1:4">
      <c r="A54" s="24" t="s">
        <v>47</v>
      </c>
      <c r="B54" s="25">
        <f>B24</f>
        <v>93177.819999999992</v>
      </c>
      <c r="D54" s="5">
        <f>B53+B54+B55+B56</f>
        <v>448420.41000000003</v>
      </c>
    </row>
    <row r="55" spans="1:4">
      <c r="A55" s="24" t="s">
        <v>48</v>
      </c>
      <c r="B55" s="25">
        <f>B51+B43+B37</f>
        <v>111333.52000000002</v>
      </c>
    </row>
    <row r="56" spans="1:4" ht="15.75" thickBot="1">
      <c r="A56" s="30" t="s">
        <v>49</v>
      </c>
      <c r="B56" s="31">
        <f>B6+B7+B31+B17</f>
        <v>123863.45</v>
      </c>
    </row>
    <row r="57" spans="1:4">
      <c r="A57" s="32" t="s">
        <v>55</v>
      </c>
      <c r="B57" s="33"/>
    </row>
    <row r="58" spans="1:4">
      <c r="A58" s="26" t="s">
        <v>1</v>
      </c>
      <c r="B58" s="27">
        <f>B46+B17+B7+B6+B5+B4+B20+B19</f>
        <v>237551.58000000002</v>
      </c>
    </row>
    <row r="59" spans="1:4">
      <c r="A59" s="26" t="s">
        <v>51</v>
      </c>
      <c r="B59" s="27">
        <f>B43</f>
        <v>47698.000000000007</v>
      </c>
      <c r="D59" s="5">
        <f>B58+B59+B60+B61+B62</f>
        <v>448420.41000000003</v>
      </c>
    </row>
    <row r="60" spans="1:4">
      <c r="A60" s="26" t="s">
        <v>52</v>
      </c>
      <c r="B60" s="27">
        <f>B45+B47+B48+B49+B50+B37</f>
        <v>60081.320000000007</v>
      </c>
    </row>
    <row r="61" spans="1:4">
      <c r="A61" s="26" t="s">
        <v>53</v>
      </c>
      <c r="B61" s="27">
        <f>B23+B22+B21</f>
        <v>65122.509999999995</v>
      </c>
    </row>
    <row r="62" spans="1:4" ht="15.75" thickBot="1">
      <c r="A62" s="28" t="s">
        <v>54</v>
      </c>
      <c r="B62" s="29">
        <f>B31</f>
        <v>37967</v>
      </c>
    </row>
    <row r="63" spans="1:4" ht="18.75">
      <c r="A63" s="20" t="s">
        <v>45</v>
      </c>
      <c r="B63" s="21">
        <f>B51+B43+B37+B31+B24+B17+B7+B6+B5+B4</f>
        <v>448420.41000000003</v>
      </c>
    </row>
  </sheetData>
  <mergeCells count="11">
    <mergeCell ref="A44:B44"/>
    <mergeCell ref="D18:E18"/>
    <mergeCell ref="A1:B1"/>
    <mergeCell ref="A8:B8"/>
    <mergeCell ref="A57:B57"/>
    <mergeCell ref="A52:B52"/>
    <mergeCell ref="A3:B3"/>
    <mergeCell ref="A18:B18"/>
    <mergeCell ref="A25:B25"/>
    <mergeCell ref="A32:B32"/>
    <mergeCell ref="A38:B38"/>
  </mergeCells>
  <pageMargins left="0.25" right="0.25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2015-02-16T07:37:28Z</dcterms:modified>
</cp:coreProperties>
</file>